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NGEU SPPK" sheetId="1" r:id="rId1"/>
  </sheets>
  <definedNames>
    <definedName name="_xlnm.Print_Area" localSheetId="0">'NGEU SPPK'!$A$2:$K$49</definedName>
  </definedNames>
  <calcPr fullCalcOnLoad="1"/>
</workbook>
</file>

<file path=xl/sharedStrings.xml><?xml version="1.0" encoding="utf-8"?>
<sst xmlns="http://schemas.openxmlformats.org/spreadsheetml/2006/main" count="187" uniqueCount="109">
  <si>
    <t>Priorita</t>
  </si>
  <si>
    <t xml:space="preserve">Aktivity </t>
  </si>
  <si>
    <t>objem</t>
  </si>
  <si>
    <t>zdroj</t>
  </si>
  <si>
    <t>NGEÚ</t>
  </si>
  <si>
    <t>kombinácia zdrojov ŠR + príspevky FO a PO</t>
  </si>
  <si>
    <t>Digitalizácia a informatizácia</t>
  </si>
  <si>
    <t>modernizácia technologických komponentov v oblasti geografických systémov</t>
  </si>
  <si>
    <t>Vybudovanie komplexnej IT podpory pre občanov a podnikateľov v oblasti služieb poskytovaných rezortom MPRV SR</t>
  </si>
  <si>
    <t xml:space="preserve">Nový systém pre PPA v súlade s pravidlami EÚ od roku 2023, vrátane štandardizácie a interoperabilita geopriestorových dát, štandardizácie a interoperabilita toku dokumentov a ostatných dát, </t>
  </si>
  <si>
    <t>Vybudovanie regionálnych centier pre poskytovanie služieb a poradenstva konečným užívateľom v rezorte MPRV</t>
  </si>
  <si>
    <t>Dobudovanie systému prenosu poznatkov a implementácie inovačných riešení v pôdohospodárstve. Dlhodobo neriešený problém, ktorý má dopad na pridanú hodnotu v pôdohospodárstve, udržateľnosť produkčných systémov v poľnohospodárstve, lesnom hospodárstve a potravinárstve. Vybudovanie moderného systému vzdelávania v pôdohospodárstve, ktorý má významný dopad na pracovný trh a postupné systémové zmeny pôdohospodárstva.</t>
  </si>
  <si>
    <t xml:space="preserve">Vytvorenie viaczdrojového zabezpečenia kompenzačných platieb za hospodárske straty spôsobené nepriaznivými udalosťami v jednotlivých segmentoch poľnohospodárstva a lesného hospodárstva. Cielom je mitigovať dôsledky ťažko poistiteľných a nepoistiteľných rizík v poľnohospodárstve a lesnom hospodárstve na operatívnej báze a efektívne čeliť mimoriadnym situáciám, ktoré vyvolajú významné škody národohospodárskeho charakteru, ktorých charakter priamo ohrozuje potravinovú bezpečnosť SR alebo spôsobí mimoriadne závažné zhoršenie stavu lesných ekosystémov.
 </t>
  </si>
  <si>
    <t>Unifikácia a systemizovanie poskytovania služieb občanom a podnikateľom v oblasti zastrešovanej rezortom MPRV podobne ako sú dnes poskytované služby obyvateľom a podnikateľom v rezorte vnútra na okresných úradoch cez tzv. IOM(integrované obslužné miesta)</t>
  </si>
  <si>
    <t xml:space="preserve">V rámci zdrojov z NGEU navrhujeme na financovanie spracovanie a vykonanie projektov pozemkových úprav a budovanie spoločných zariadení a opatrení za ktoré považujeme:
• cestné komunikácie (poľné a lesné cesty) na sprístupnenie pozemkov a súvisiace stavby
• protierózne opatrenia slúžiace na ochranu pôdy a súvisiace stavby
• opatrenia na ochranu životného prostredia 
• vodohospodárske opatrenia
• ďalšie spoločné zariadenia a opatrenia
</t>
  </si>
  <si>
    <t>Modernizácia a obnova potravinového dodávateľského reťazca s cieľom zabezpečenia potravinovej sebestačnosti</t>
  </si>
  <si>
    <t xml:space="preserve">Hlavným cielom zámeru je: 
• podpora obehového hospodárstva, znižovania energetických a materiálových nárokov potravinovej výroby
• podpora ekologicky prijateľných riešení vo výrobe a spracovaní potravín, znižovanie záťaže dopravou pri preprave potravín – znižovanie uhlíkovej stopy
• podpora lokálnych producentov potravín s implikáciami v oblasti kontroly, kvality a bezpečnosti – známy pôvod – známe riziká – pripravenosť na neočakávané vplyvy
• podpora spolupráce v línii prvovýroba – spracovanie – predaj 
• významné zvýšenie sebestačnosti v domácej potravinovej produkcie a možnosť spracovania domácich zdrojov na produkty s vysokou pridanou hodnotou
</t>
  </si>
  <si>
    <t>Transformácia lesného hospodárstva ku PBLH</t>
  </si>
  <si>
    <t>Zapojenie primárnych producentov do výskumu a inovácií priamym spôsobom v rámci celého územia SR. Požiadavky na pôdohospodárske produkčné systémy vyplývajúce z klimatických zmien, spoločenských požiadaviek a ekonomických podmienok, je potrebné validovať v rôznych geografických podmienkach priamo v produkčných územiach.</t>
  </si>
  <si>
    <t>Vybudovanie systému vodozádržných opatrení, ktoré prispejú k riešeniu závlah v pôdohospodárstve. Riešenie systematických problémov odtoku zrážkovej vody v pôdohospodárstve a zadržiavanie vody v pôdohospodárskych produkčných systémoch v rámci malého vodného cyklu.</t>
  </si>
  <si>
    <t>Zdôvodnenie/poznámka</t>
  </si>
  <si>
    <t>Kontaktná osoba</t>
  </si>
  <si>
    <t>Stanislav Hronček 227</t>
  </si>
  <si>
    <t>Martin Nevolný 350 , prípadne Samuel Súkennik 223</t>
  </si>
  <si>
    <t>Ľubomír Šimášek 178 ,  GTSÚ Vladimíra Fabriciusová  246</t>
  </si>
  <si>
    <t>Alexander Čarný 518, Michal Tomčík 243</t>
  </si>
  <si>
    <t xml:space="preserve">GTSÚ Vladimíra Fabriciusová  246, Ľubomír Šimášek 178 </t>
  </si>
  <si>
    <t>Zabezpečovanie plnenia mimoprodukčných funkcií lesov, ktoré sú poskytované v prospech širokej verejnosti ako aj pomoc s prechodom k prírode blízkemu obhospodarovaniu lesa (PBLH) s víziou dlhodobej udržateľnosti lesného hospodárstva.</t>
  </si>
  <si>
    <t>Stanislav Hronček 227 , Samuel Súkennik 223</t>
  </si>
  <si>
    <t>Posilniť orientáciu na trh a zvýšiť konkurencieschopnosť vrátane intenzívnejšieho zamerania sa na výskum, technológiu a digitalizáciu</t>
  </si>
  <si>
    <t>zvýšiť konkurencieschopnosť</t>
  </si>
  <si>
    <t>Zlepšiť postavenie poľnohospodárov v hodnotovom reťazci</t>
  </si>
  <si>
    <t>znovu vyvážiť silu potravinového reťazca</t>
  </si>
  <si>
    <t>Podporovať udržateľný rozvoj a efektívne riadenie prírodných zdrojov, ako sú voda, pôda a vzduch</t>
  </si>
  <si>
    <t>starostlivosť o životné prostredie</t>
  </si>
  <si>
    <t>Pritiahnuť mladých poľnohospodárov a uľahčiť podnikateľskú činnosť vo vidieckych oblastiach</t>
  </si>
  <si>
    <t>zachovanie krajiny a biodiverzity</t>
  </si>
  <si>
    <t>Zlepšiť reakcie poľnohospodárstva EÚ na požiadavky spoločnosti týkajúce sa potravín a zdravia vrátane bezpečnosti, výživnosti a udržateľnosti potravín, plytvania potravinami, ako aj dobrých životných podmienok zvierat</t>
  </si>
  <si>
    <t xml:space="preserve">živé vidiecke oblasti
</t>
  </si>
  <si>
    <t>Podporovať prijateľné poľnohospodárske príjmy a odolnosť na celom území Únie v záujme zlepšenia potravinovej bezpečnosti</t>
  </si>
  <si>
    <t>zabezpečiť spravodlivý príjem pre poľnohospodárov</t>
  </si>
  <si>
    <t>Prispieť k adaptácii na zmenu klímy a jej zmierneniu, ako aj k využívaniu energie z obnoviteľných zdrojov</t>
  </si>
  <si>
    <t>opatrenia v oblasti zmeny klímy</t>
  </si>
  <si>
    <t>Prispieť k ochrane biodiverzity, zlepšiť ekosystémové služby a zachovať biotopy a krajinné oblasti</t>
  </si>
  <si>
    <t>Podporovať zamestnanosť, rast, sociálne začlenenie a miestny rozvoj vo vidieckych oblastiach vrátane biohospodárstva a udržateľného lesného hospodárstva</t>
  </si>
  <si>
    <t>chrániť kvalitu potravín a zdravia</t>
  </si>
  <si>
    <t>Podporovať poznatky, inovácie a digitalizáciu v poľnohospodárstve a vidieckych oblastiach a podnecovanie ich zavádzania</t>
  </si>
  <si>
    <t>Previazanosť</t>
  </si>
  <si>
    <t xml:space="preserve">Intervenčná stratégia </t>
  </si>
  <si>
    <t>NGEÚ - RRF</t>
  </si>
  <si>
    <t>-</t>
  </si>
  <si>
    <t>Róbert Čalfa 200</t>
  </si>
  <si>
    <t>Štátny rozpoćet</t>
  </si>
  <si>
    <t>NGEÚ -RRF</t>
  </si>
  <si>
    <t>rozpočet kapitoly - služby vo všeobecnom hospodárskom záujme, 4r udržateľnosť</t>
  </si>
  <si>
    <t>Bežné výdavky</t>
  </si>
  <si>
    <t>Kapitálové výdavky</t>
  </si>
  <si>
    <t>Unifikácia registrov rezortu MPRVSR, Vybudovanie a dobudovanie dátových skladov, dátových služieb rezortu, systémov na podporu rozhodovania, biznis intelligence, CRM systémom slúžiacich na dobudovanie komplexnej IT podpory pre občanov a podnikateľov.</t>
  </si>
  <si>
    <t>Dobudovanie dátových centier  vrátane záložných pre zabezpečenie poskytovania služieb rezortu a plánovaných regionálnych centier. Modernizácia hw vybavenia koncových pracovísk.</t>
  </si>
  <si>
    <t>Technologické komponenty pre zber, spracovávanie, napĺňanie a využívanie geopriestorových údajov využívaných v geografických IS používaných v organizáciách rezortu MPRVSR</t>
  </si>
  <si>
    <t>Jaroslav Remža 561</t>
  </si>
  <si>
    <t>Plán revitalizácie závlah</t>
  </si>
  <si>
    <t>Cieľom revitalizácie stavieb pre zavlažovanie je podpora preventívnych opatrení pred negatívnymi dôsledkami prírodných katastrofických udalostí a nepriaznivých klimatických pomerov, a to sucha a prívalových zrážok, na potenciál poľnohospodárskej výroby</t>
  </si>
  <si>
    <t>NGEÚ - RRF, prípadne EAFRD</t>
  </si>
  <si>
    <t>Ekologickejšie spôsoby obhospodarovania lesa</t>
  </si>
  <si>
    <t>2.</t>
  </si>
  <si>
    <t>Riadenie rizík</t>
  </si>
  <si>
    <t>Živé laboratóriá (Living Labs)</t>
  </si>
  <si>
    <t xml:space="preserve">Anna Keszán 429, prípadne Samuel Súkennik 223 </t>
  </si>
  <si>
    <t>Anna Keszán 429, Jan Alena HMSP</t>
  </si>
  <si>
    <t>Oblasť poľnohospodárstva</t>
  </si>
  <si>
    <t>Oblasť lesného hospodárstva</t>
  </si>
  <si>
    <t>Oblasť poľnohospodárstva - súčasť adaptácie na zmenu klímy</t>
  </si>
  <si>
    <t>Program podpory dlhodobo udržateľného pôdohospodárstva</t>
  </si>
  <si>
    <t>Projekty pozemkových úprav</t>
  </si>
  <si>
    <t>Vybudovanie spoločných zariadení a opatrení</t>
  </si>
  <si>
    <t>Príloha č. 1: Zoznam zámerov MPRV SR:</t>
  </si>
  <si>
    <t>Spoločná poľnohospodárska politika (CAP)</t>
  </si>
  <si>
    <t>Výskum a inovácie</t>
  </si>
  <si>
    <t>AKIS</t>
  </si>
  <si>
    <t>živé laboratóriá (living labs)</t>
  </si>
  <si>
    <t>Obehové hospodárstvo</t>
  </si>
  <si>
    <t>čistenie odpadových vôd</t>
  </si>
  <si>
    <t>Poznámka</t>
  </si>
  <si>
    <t>Zmena klímy a boj proti nedostatku vody</t>
  </si>
  <si>
    <t xml:space="preserve">Pozemkové úpravy            </t>
  </si>
  <si>
    <t>revitalizácia závlah</t>
  </si>
  <si>
    <t>zadržiavanie vody v krajine (protipovodňové a vodozádržné opatrenia)</t>
  </si>
  <si>
    <t>Integrovaný systém podpory dotačných mechanizmov a priamych platieb (e-Government)</t>
  </si>
  <si>
    <t>Dobudovanie a optimalizácia IKT infraštruktúry rezortu MPRV (e-Government)</t>
  </si>
  <si>
    <t>riešenie technologickej neefektívnosti potravinárstva - potreba kapitálovej obnovy potravinárskeho priemyslu smerom k udržateľnejším technológiám (vrátane obalových materiálov) - Stratégia F2F, nové dane z plastov</t>
  </si>
  <si>
    <t xml:space="preserve">ZDRAVÉ ŽIVOTNÉ PROSTREDIE A POTRAVINY           </t>
  </si>
  <si>
    <t>znižovanie, triedenie a zhodnocovanie bioodpadu (jeden z kľúčových tokov odpadu) = znižovanie a zhodnocovanie komunálneho odpadu (odpadové hospodárstvo, záväzok znižovať potravinový odpad)</t>
  </si>
  <si>
    <t>energetická efektívnosť (budovy, výrobné linky a technológie)</t>
  </si>
  <si>
    <t>OZE - potenciál poľnohospodárstva (biomasa, bioodpad), KVET, znižovanie emisií</t>
  </si>
  <si>
    <t>výskum a inovácie v oblasti potravín</t>
  </si>
  <si>
    <t xml:space="preserve">Z materiálu Ministerstva financií: "súčasťou pozemkových úprav bude aj zapracovanie zelených riešení - remízky, aleje, vetrolamy, vodozádržné a protierózne opatrenia" </t>
  </si>
  <si>
    <t>ak by teda vodozádržné opatrenia spadali pod pozemkové úpravy, netreba ich vyčleňovať zvlášť</t>
  </si>
  <si>
    <t xml:space="preserve"> pod "Verejné inštitúcie a regulácie" v materiáli MF SR</t>
  </si>
  <si>
    <t>pod "Digitalizácia" v materiáli MF SR</t>
  </si>
  <si>
    <t>pod "Zelená ekonomika" v materiáli MF SR</t>
  </si>
  <si>
    <t>pod "Zelená ekonomika" v materiálo MF SR</t>
  </si>
  <si>
    <t>pod "Veda, výskum a inovácie" v materiáli MF SR</t>
  </si>
  <si>
    <t>zdravé a bezpečné potraviny, potravinová sebestačnosť</t>
  </si>
  <si>
    <t>(nové - nie je v pôvodnom materiáli)</t>
  </si>
  <si>
    <r>
      <t xml:space="preserve">Sumár z NGEU - </t>
    </r>
    <r>
      <rPr>
        <sz val="16"/>
        <color indexed="53"/>
        <rFont val="Calibri"/>
        <family val="2"/>
      </rPr>
      <t>vrátane pôžičiek</t>
    </r>
  </si>
  <si>
    <r>
      <t xml:space="preserve">Sumár z NGEU - </t>
    </r>
    <r>
      <rPr>
        <sz val="20"/>
        <color indexed="53"/>
        <rFont val="Calibri"/>
        <family val="2"/>
      </rPr>
      <t>len granty</t>
    </r>
  </si>
  <si>
    <r>
      <t xml:space="preserve">NGEÚ - </t>
    </r>
    <r>
      <rPr>
        <sz val="12"/>
        <color indexed="53"/>
        <rFont val="Calibri"/>
        <family val="2"/>
      </rPr>
      <t>Pôžičky</t>
    </r>
  </si>
  <si>
    <r>
      <t xml:space="preserve">Z úvodu  materiálu z Ministerstva financií: "Na jednej strane je z pohľadu malej otvorenej ekonomiky nutné a prospešné posilňovať medzinárodnú spoluprácu so susedmi a s EÚ, no na druhej strane </t>
    </r>
    <r>
      <rPr>
        <sz val="12"/>
        <color indexed="53"/>
        <rFont val="Calibri"/>
        <family val="2"/>
      </rPr>
      <t>sa Slovensko nevyhne potrebe posilnenia sebestačnosti</t>
    </r>
    <r>
      <rPr>
        <sz val="12"/>
        <color indexed="8"/>
        <rFont val="Calibri"/>
        <family val="2"/>
      </rPr>
      <t xml:space="preserve"> v kľúčových oblastiach ako napríklad energetika, </t>
    </r>
    <r>
      <rPr>
        <sz val="12"/>
        <color indexed="53"/>
        <rFont val="Calibri"/>
        <family val="2"/>
      </rPr>
      <t>potraviny</t>
    </r>
    <r>
      <rPr>
        <sz val="12"/>
        <color indexed="8"/>
        <rFont val="Calibri"/>
        <family val="2"/>
      </rPr>
      <t xml:space="preserve"> či zdravotnícky materiál."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</si>
</sst>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53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6"/>
      <color indexed="53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20"/>
      <color indexed="53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sz val="12"/>
      <color indexed="53"/>
      <name val="Calibri"/>
      <family val="2"/>
    </font>
    <font>
      <sz val="12"/>
      <name val="Calibri"/>
      <family val="2"/>
    </font>
    <font>
      <b/>
      <strike/>
      <sz val="12"/>
      <color indexed="8"/>
      <name val="Calibri"/>
      <family val="2"/>
    </font>
    <font>
      <strike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5" tint="-0.24997000396251678"/>
      <name val="Calibri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2"/>
      <color theme="5" tint="-0.24997000396251678"/>
      <name val="Calibri"/>
      <family val="2"/>
    </font>
    <font>
      <strike/>
      <sz val="12"/>
      <color theme="1"/>
      <name val="Calibri"/>
      <family val="2"/>
    </font>
    <font>
      <b/>
      <strike/>
      <sz val="12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57" fillId="13" borderId="11" xfId="0" applyFont="1" applyFill="1" applyBorder="1" applyAlignment="1">
      <alignment/>
    </xf>
    <xf numFmtId="44" fontId="58" fillId="13" borderId="12" xfId="0" applyNumberFormat="1" applyFont="1" applyFill="1" applyBorder="1" applyAlignment="1">
      <alignment horizontal="center" vertical="center"/>
    </xf>
    <xf numFmtId="0" fontId="58" fillId="13" borderId="12" xfId="0" applyFont="1" applyFill="1" applyBorder="1" applyAlignment="1">
      <alignment horizontal="center" vertical="top"/>
    </xf>
    <xf numFmtId="0" fontId="58" fillId="1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left" vertical="center" wrapText="1"/>
    </xf>
    <xf numFmtId="0" fontId="60" fillId="13" borderId="12" xfId="0" applyFont="1" applyFill="1" applyBorder="1" applyAlignment="1">
      <alignment vertical="top" wrapText="1"/>
    </xf>
    <xf numFmtId="0" fontId="61" fillId="13" borderId="12" xfId="0" applyFont="1" applyFill="1" applyBorder="1" applyAlignment="1">
      <alignment/>
    </xf>
    <xf numFmtId="44" fontId="62" fillId="13" borderId="12" xfId="0" applyNumberFormat="1" applyFont="1" applyFill="1" applyBorder="1" applyAlignment="1">
      <alignment horizontal="center" vertical="center"/>
    </xf>
    <xf numFmtId="0" fontId="61" fillId="13" borderId="12" xfId="0" applyFont="1" applyFill="1" applyBorder="1" applyAlignment="1">
      <alignment vertical="center"/>
    </xf>
    <xf numFmtId="0" fontId="61" fillId="13" borderId="14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3" fillId="0" borderId="12" xfId="0" applyFont="1" applyFill="1" applyBorder="1" applyAlignment="1">
      <alignment wrapText="1"/>
    </xf>
    <xf numFmtId="0" fontId="63" fillId="0" borderId="12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left" vertical="center" wrapText="1"/>
    </xf>
    <xf numFmtId="0" fontId="63" fillId="33" borderId="12" xfId="0" applyFont="1" applyFill="1" applyBorder="1" applyAlignment="1">
      <alignment horizontal="left" vertical="center" wrapText="1"/>
    </xf>
    <xf numFmtId="44" fontId="63" fillId="33" borderId="12" xfId="37" applyNumberFormat="1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left" wrapText="1"/>
    </xf>
    <xf numFmtId="0" fontId="63" fillId="34" borderId="12" xfId="0" applyFont="1" applyFill="1" applyBorder="1" applyAlignment="1">
      <alignment wrapText="1"/>
    </xf>
    <xf numFmtId="0" fontId="63" fillId="34" borderId="1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18" xfId="0" applyFont="1" applyFill="1" applyBorder="1" applyAlignment="1">
      <alignment/>
    </xf>
    <xf numFmtId="0" fontId="63" fillId="33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64" fillId="33" borderId="17" xfId="0" applyFont="1" applyFill="1" applyBorder="1" applyAlignment="1">
      <alignment vertical="center" wrapText="1"/>
    </xf>
    <xf numFmtId="0" fontId="20" fillId="34" borderId="12" xfId="0" applyFont="1" applyFill="1" applyBorder="1" applyAlignment="1">
      <alignment horizontal="left" wrapText="1"/>
    </xf>
    <xf numFmtId="0" fontId="65" fillId="33" borderId="13" xfId="0" applyFont="1" applyFill="1" applyBorder="1" applyAlignment="1">
      <alignment vertical="center" wrapText="1"/>
    </xf>
    <xf numFmtId="0" fontId="65" fillId="33" borderId="19" xfId="0" applyFont="1" applyFill="1" applyBorder="1" applyAlignment="1">
      <alignment horizontal="left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/>
    </xf>
    <xf numFmtId="0" fontId="63" fillId="0" borderId="21" xfId="0" applyFont="1" applyFill="1" applyBorder="1" applyAlignment="1">
      <alignment/>
    </xf>
    <xf numFmtId="0" fontId="63" fillId="0" borderId="22" xfId="0" applyFont="1" applyFill="1" applyBorder="1" applyAlignment="1">
      <alignment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vertical="center" wrapText="1"/>
    </xf>
    <xf numFmtId="0" fontId="63" fillId="33" borderId="13" xfId="0" applyFont="1" applyFill="1" applyBorder="1" applyAlignment="1">
      <alignment vertical="center" wrapText="1"/>
    </xf>
    <xf numFmtId="0" fontId="63" fillId="33" borderId="17" xfId="0" applyFont="1" applyFill="1" applyBorder="1" applyAlignment="1">
      <alignment vertical="center" wrapText="1"/>
    </xf>
    <xf numFmtId="4" fontId="66" fillId="13" borderId="12" xfId="0" applyNumberFormat="1" applyFont="1" applyFill="1" applyBorder="1" applyAlignment="1">
      <alignment horizontal="center" vertical="center"/>
    </xf>
    <xf numFmtId="0" fontId="66" fillId="13" borderId="12" xfId="0" applyFont="1" applyFill="1" applyBorder="1" applyAlignment="1">
      <alignment horizontal="center" vertical="center"/>
    </xf>
    <xf numFmtId="44" fontId="57" fillId="13" borderId="12" xfId="0" applyNumberFormat="1" applyFont="1" applyFill="1" applyBorder="1" applyAlignment="1">
      <alignment horizontal="left"/>
    </xf>
    <xf numFmtId="44" fontId="63" fillId="33" borderId="19" xfId="0" applyNumberFormat="1" applyFont="1" applyFill="1" applyBorder="1" applyAlignment="1">
      <alignment horizontal="center" vertical="center" wrapText="1"/>
    </xf>
    <xf numFmtId="44" fontId="63" fillId="33" borderId="17" xfId="0" applyNumberFormat="1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" borderId="20" xfId="0" applyFont="1" applyFill="1" applyBorder="1" applyAlignment="1">
      <alignment horizontal="left" vertical="center" wrapText="1"/>
    </xf>
    <xf numFmtId="0" fontId="63" fillId="3" borderId="21" xfId="0" applyFont="1" applyFill="1" applyBorder="1" applyAlignment="1">
      <alignment horizontal="left" vertical="center" wrapText="1"/>
    </xf>
    <xf numFmtId="0" fontId="63" fillId="3" borderId="22" xfId="0" applyFont="1" applyFill="1" applyBorder="1" applyAlignment="1">
      <alignment horizontal="left" vertical="center" wrapText="1"/>
    </xf>
    <xf numFmtId="0" fontId="63" fillId="3" borderId="10" xfId="0" applyFont="1" applyFill="1" applyBorder="1" applyAlignment="1">
      <alignment horizontal="left" vertical="center" wrapText="1"/>
    </xf>
    <xf numFmtId="0" fontId="63" fillId="3" borderId="0" xfId="0" applyFont="1" applyFill="1" applyBorder="1" applyAlignment="1">
      <alignment horizontal="left" vertical="center" wrapText="1"/>
    </xf>
    <xf numFmtId="0" fontId="63" fillId="3" borderId="18" xfId="0" applyFont="1" applyFill="1" applyBorder="1" applyAlignment="1">
      <alignment horizontal="left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7" fillId="3" borderId="15" xfId="0" applyFont="1" applyFill="1" applyBorder="1" applyAlignment="1">
      <alignment horizontal="left" vertical="center" wrapText="1"/>
    </xf>
    <xf numFmtId="0" fontId="67" fillId="3" borderId="16" xfId="0" applyFont="1" applyFill="1" applyBorder="1" applyAlignment="1">
      <alignment horizontal="left" vertical="center" wrapText="1"/>
    </xf>
    <xf numFmtId="0" fontId="67" fillId="3" borderId="11" xfId="0" applyFont="1" applyFill="1" applyBorder="1" applyAlignment="1">
      <alignment horizontal="left" vertical="center" wrapText="1"/>
    </xf>
    <xf numFmtId="44" fontId="63" fillId="33" borderId="19" xfId="37" applyNumberFormat="1" applyFont="1" applyFill="1" applyBorder="1" applyAlignment="1">
      <alignment horizontal="center" vertical="center"/>
    </xf>
    <xf numFmtId="44" fontId="63" fillId="33" borderId="17" xfId="37" applyNumberFormat="1" applyFont="1" applyFill="1" applyBorder="1" applyAlignment="1">
      <alignment horizontal="center" vertical="center"/>
    </xf>
    <xf numFmtId="44" fontId="63" fillId="33" borderId="12" xfId="0" applyNumberFormat="1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44" fontId="68" fillId="33" borderId="12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left" vertical="center" wrapText="1"/>
    </xf>
    <xf numFmtId="0" fontId="63" fillId="34" borderId="23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24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57" fillId="13" borderId="20" xfId="0" applyFont="1" applyFill="1" applyBorder="1" applyAlignment="1">
      <alignment horizontal="center" wrapText="1"/>
    </xf>
    <xf numFmtId="0" fontId="57" fillId="13" borderId="21" xfId="0" applyFont="1" applyFill="1" applyBorder="1" applyAlignment="1">
      <alignment horizontal="center" wrapText="1"/>
    </xf>
    <xf numFmtId="0" fontId="57" fillId="13" borderId="22" xfId="0" applyFont="1" applyFill="1" applyBorder="1" applyAlignment="1">
      <alignment horizontal="center" wrapText="1"/>
    </xf>
    <xf numFmtId="0" fontId="57" fillId="13" borderId="10" xfId="0" applyFont="1" applyFill="1" applyBorder="1" applyAlignment="1">
      <alignment horizontal="center" wrapText="1"/>
    </xf>
    <xf numFmtId="0" fontId="57" fillId="13" borderId="0" xfId="0" applyFont="1" applyFill="1" applyBorder="1" applyAlignment="1">
      <alignment horizontal="center" wrapText="1"/>
    </xf>
    <xf numFmtId="0" fontId="57" fillId="13" borderId="18" xfId="0" applyFont="1" applyFill="1" applyBorder="1" applyAlignment="1">
      <alignment horizontal="center" wrapText="1"/>
    </xf>
    <xf numFmtId="0" fontId="57" fillId="13" borderId="15" xfId="0" applyFont="1" applyFill="1" applyBorder="1" applyAlignment="1">
      <alignment horizontal="center" wrapText="1"/>
    </xf>
    <xf numFmtId="0" fontId="57" fillId="13" borderId="16" xfId="0" applyFont="1" applyFill="1" applyBorder="1" applyAlignment="1">
      <alignment horizontal="center" wrapText="1"/>
    </xf>
    <xf numFmtId="0" fontId="57" fillId="13" borderId="11" xfId="0" applyFont="1" applyFill="1" applyBorder="1" applyAlignment="1">
      <alignment horizontal="center" wrapText="1"/>
    </xf>
    <xf numFmtId="0" fontId="65" fillId="33" borderId="19" xfId="0" applyFont="1" applyFill="1" applyBorder="1" applyAlignment="1">
      <alignment horizontal="left" vertical="center" wrapText="1"/>
    </xf>
    <xf numFmtId="0" fontId="65" fillId="33" borderId="13" xfId="0" applyFont="1" applyFill="1" applyBorder="1" applyAlignment="1">
      <alignment horizontal="left" vertical="center" wrapText="1"/>
    </xf>
    <xf numFmtId="0" fontId="63" fillId="3" borderId="20" xfId="0" applyFont="1" applyFill="1" applyBorder="1" applyAlignment="1">
      <alignment horizontal="left" wrapText="1"/>
    </xf>
    <xf numFmtId="0" fontId="63" fillId="3" borderId="21" xfId="0" applyFont="1" applyFill="1" applyBorder="1" applyAlignment="1">
      <alignment horizontal="left" wrapText="1"/>
    </xf>
    <xf numFmtId="0" fontId="63" fillId="3" borderId="22" xfId="0" applyFont="1" applyFill="1" applyBorder="1" applyAlignment="1">
      <alignment horizontal="left" wrapText="1"/>
    </xf>
    <xf numFmtId="0" fontId="63" fillId="3" borderId="10" xfId="0" applyFont="1" applyFill="1" applyBorder="1" applyAlignment="1">
      <alignment horizontal="left" wrapText="1"/>
    </xf>
    <xf numFmtId="0" fontId="63" fillId="3" borderId="0" xfId="0" applyFont="1" applyFill="1" applyBorder="1" applyAlignment="1">
      <alignment horizontal="left" wrapText="1"/>
    </xf>
    <xf numFmtId="0" fontId="63" fillId="3" borderId="18" xfId="0" applyFont="1" applyFill="1" applyBorder="1" applyAlignment="1">
      <alignment horizontal="left" wrapText="1"/>
    </xf>
    <xf numFmtId="0" fontId="63" fillId="3" borderId="15" xfId="0" applyFont="1" applyFill="1" applyBorder="1" applyAlignment="1">
      <alignment horizontal="left" wrapText="1"/>
    </xf>
    <xf numFmtId="0" fontId="63" fillId="3" borderId="16" xfId="0" applyFont="1" applyFill="1" applyBorder="1" applyAlignment="1">
      <alignment horizontal="left" wrapText="1"/>
    </xf>
    <xf numFmtId="0" fontId="63" fillId="3" borderId="11" xfId="0" applyFont="1" applyFill="1" applyBorder="1" applyAlignment="1">
      <alignment horizontal="left" wrapText="1"/>
    </xf>
    <xf numFmtId="0" fontId="69" fillId="33" borderId="19" xfId="0" applyFont="1" applyFill="1" applyBorder="1" applyAlignment="1">
      <alignment horizontal="left" vertical="center" wrapText="1"/>
    </xf>
    <xf numFmtId="0" fontId="69" fillId="33" borderId="13" xfId="0" applyFont="1" applyFill="1" applyBorder="1" applyAlignment="1">
      <alignment horizontal="left" vertical="center" wrapText="1"/>
    </xf>
    <xf numFmtId="44" fontId="63" fillId="33" borderId="12" xfId="37" applyNumberFormat="1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left" vertical="top" wrapText="1"/>
    </xf>
    <xf numFmtId="0" fontId="63" fillId="0" borderId="12" xfId="0" applyFont="1" applyFill="1" applyBorder="1" applyAlignment="1">
      <alignment horizontal="left" vertical="top"/>
    </xf>
    <xf numFmtId="0" fontId="63" fillId="33" borderId="19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left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left" vertical="center" wrapText="1"/>
    </xf>
    <xf numFmtId="0" fontId="64" fillId="33" borderId="17" xfId="0" applyFont="1" applyFill="1" applyBorder="1" applyAlignment="1">
      <alignment horizontal="left" vertical="center" wrapText="1"/>
    </xf>
    <xf numFmtId="0" fontId="57" fillId="13" borderId="19" xfId="0" applyFont="1" applyFill="1" applyBorder="1" applyAlignment="1">
      <alignment horizontal="center" vertical="center"/>
    </xf>
    <xf numFmtId="0" fontId="57" fillId="13" borderId="17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70" fillId="13" borderId="12" xfId="0" applyFont="1" applyFill="1" applyBorder="1" applyAlignment="1">
      <alignment horizontal="left"/>
    </xf>
    <xf numFmtId="0" fontId="57" fillId="13" borderId="12" xfId="0" applyFont="1" applyFill="1" applyBorder="1" applyAlignment="1">
      <alignment horizontal="center" vertical="center" wrapText="1"/>
    </xf>
    <xf numFmtId="0" fontId="57" fillId="13" borderId="12" xfId="0" applyFont="1" applyFill="1" applyBorder="1" applyAlignment="1">
      <alignment horizontal="center" vertical="center"/>
    </xf>
    <xf numFmtId="0" fontId="57" fillId="13" borderId="12" xfId="0" applyFont="1" applyFill="1" applyBorder="1" applyAlignment="1">
      <alignment horizontal="center" vertical="top"/>
    </xf>
    <xf numFmtId="0" fontId="46" fillId="0" borderId="12" xfId="0" applyFont="1" applyFill="1" applyBorder="1" applyAlignment="1">
      <alignment horizontal="center" vertical="center" wrapText="1"/>
    </xf>
    <xf numFmtId="44" fontId="68" fillId="33" borderId="12" xfId="37" applyNumberFormat="1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left" wrapText="1"/>
    </xf>
    <xf numFmtId="44" fontId="63" fillId="5" borderId="12" xfId="37" applyNumberFormat="1" applyFont="1" applyFill="1" applyBorder="1" applyAlignment="1">
      <alignment horizontal="center" vertical="center"/>
    </xf>
    <xf numFmtId="0" fontId="63" fillId="5" borderId="12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tabSelected="1" zoomScale="70" zoomScaleNormal="70" zoomScalePageLayoutView="0" workbookViewId="0" topLeftCell="A1">
      <selection activeCell="B4" sqref="B4:B5"/>
    </sheetView>
  </sheetViews>
  <sheetFormatPr defaultColWidth="10.7109375" defaultRowHeight="15"/>
  <cols>
    <col min="1" max="1" width="3.00390625" style="5" bestFit="1" customWidth="1"/>
    <col min="2" max="2" width="29.28125" style="0" customWidth="1"/>
    <col min="3" max="3" width="40.28125" style="0" customWidth="1"/>
    <col min="4" max="4" width="18.7109375" style="0" bestFit="1" customWidth="1"/>
    <col min="5" max="5" width="15.28125" style="0" customWidth="1"/>
    <col min="6" max="6" width="26.421875" style="0" customWidth="1"/>
    <col min="7" max="7" width="20.7109375" style="0" customWidth="1"/>
    <col min="8" max="8" width="80.7109375" style="0" hidden="1" customWidth="1"/>
    <col min="9" max="9" width="59.00390625" style="0" hidden="1" customWidth="1"/>
    <col min="10" max="10" width="48.7109375" style="0" hidden="1" customWidth="1"/>
    <col min="11" max="11" width="21.7109375" style="0" hidden="1" customWidth="1"/>
    <col min="12" max="16384" width="10.7109375" style="4" customWidth="1"/>
  </cols>
  <sheetData>
    <row r="1" spans="1:16" ht="25.5" customHeight="1">
      <c r="A1" s="116" t="s">
        <v>76</v>
      </c>
      <c r="B1" s="116"/>
      <c r="C1" s="116"/>
      <c r="D1" s="116"/>
      <c r="E1" s="116"/>
      <c r="F1" s="116"/>
      <c r="G1" s="116"/>
      <c r="H1" s="116"/>
      <c r="I1" s="116"/>
      <c r="J1" s="116"/>
      <c r="K1" s="6"/>
      <c r="L1" s="76" t="s">
        <v>83</v>
      </c>
      <c r="M1" s="77"/>
      <c r="N1" s="77"/>
      <c r="O1" s="77"/>
      <c r="P1" s="78"/>
    </row>
    <row r="2" spans="1:16" s="1" customFormat="1" ht="26.25" customHeight="1">
      <c r="A2" s="117"/>
      <c r="B2" s="117" t="s">
        <v>0</v>
      </c>
      <c r="C2" s="118" t="s">
        <v>1</v>
      </c>
      <c r="D2" s="118" t="s">
        <v>56</v>
      </c>
      <c r="E2" s="118"/>
      <c r="F2" s="118" t="s">
        <v>55</v>
      </c>
      <c r="G2" s="118"/>
      <c r="H2" s="119" t="s">
        <v>20</v>
      </c>
      <c r="I2" s="118" t="s">
        <v>47</v>
      </c>
      <c r="J2" s="118"/>
      <c r="K2" s="113" t="s">
        <v>21</v>
      </c>
      <c r="L2" s="79"/>
      <c r="M2" s="80"/>
      <c r="N2" s="80"/>
      <c r="O2" s="80"/>
      <c r="P2" s="81"/>
    </row>
    <row r="3" spans="1:16" s="3" customFormat="1" ht="26.25" customHeight="1">
      <c r="A3" s="117"/>
      <c r="B3" s="117"/>
      <c r="C3" s="118"/>
      <c r="D3" s="7" t="s">
        <v>2</v>
      </c>
      <c r="E3" s="8" t="s">
        <v>3</v>
      </c>
      <c r="F3" s="7" t="s">
        <v>2</v>
      </c>
      <c r="G3" s="9" t="s">
        <v>3</v>
      </c>
      <c r="H3" s="119"/>
      <c r="I3" s="8" t="s">
        <v>48</v>
      </c>
      <c r="J3" s="8" t="s">
        <v>77</v>
      </c>
      <c r="K3" s="114"/>
      <c r="L3" s="82"/>
      <c r="M3" s="83"/>
      <c r="N3" s="83"/>
      <c r="O3" s="83"/>
      <c r="P3" s="84"/>
    </row>
    <row r="4" spans="1:16" s="2" customFormat="1" ht="30" customHeight="1">
      <c r="A4" s="110">
        <v>1</v>
      </c>
      <c r="B4" s="85" t="s">
        <v>85</v>
      </c>
      <c r="C4" s="99" t="s">
        <v>74</v>
      </c>
      <c r="D4" s="98">
        <v>75000000</v>
      </c>
      <c r="E4" s="99" t="s">
        <v>53</v>
      </c>
      <c r="F4" s="98">
        <v>10000000</v>
      </c>
      <c r="G4" s="99" t="s">
        <v>52</v>
      </c>
      <c r="H4" s="100" t="s">
        <v>14</v>
      </c>
      <c r="I4" s="19" t="s">
        <v>43</v>
      </c>
      <c r="J4" s="20" t="s">
        <v>36</v>
      </c>
      <c r="K4" s="68" t="s">
        <v>51</v>
      </c>
      <c r="L4" s="52" t="s">
        <v>96</v>
      </c>
      <c r="M4" s="53"/>
      <c r="N4" s="53"/>
      <c r="O4" s="53"/>
      <c r="P4" s="54"/>
    </row>
    <row r="5" spans="1:16" s="2" customFormat="1" ht="51.75" customHeight="1">
      <c r="A5" s="110"/>
      <c r="B5" s="86"/>
      <c r="C5" s="99"/>
      <c r="D5" s="98"/>
      <c r="E5" s="99"/>
      <c r="F5" s="98"/>
      <c r="G5" s="99"/>
      <c r="H5" s="100"/>
      <c r="I5" s="19" t="s">
        <v>33</v>
      </c>
      <c r="J5" s="20" t="s">
        <v>38</v>
      </c>
      <c r="K5" s="68"/>
      <c r="L5" s="55"/>
      <c r="M5" s="56"/>
      <c r="N5" s="56"/>
      <c r="O5" s="56"/>
      <c r="P5" s="57"/>
    </row>
    <row r="6" spans="1:16" s="2" customFormat="1" ht="53.25" customHeight="1">
      <c r="A6" s="110"/>
      <c r="B6" s="21" t="s">
        <v>98</v>
      </c>
      <c r="C6" s="22" t="s">
        <v>75</v>
      </c>
      <c r="D6" s="23">
        <v>75000000</v>
      </c>
      <c r="E6" s="24" t="s">
        <v>49</v>
      </c>
      <c r="F6" s="23">
        <f>$F$4</f>
        <v>10000000</v>
      </c>
      <c r="G6" s="24" t="s">
        <v>50</v>
      </c>
      <c r="H6" s="101"/>
      <c r="I6" s="19" t="s">
        <v>44</v>
      </c>
      <c r="J6" s="20"/>
      <c r="K6" s="68"/>
      <c r="L6" s="59" t="s">
        <v>97</v>
      </c>
      <c r="M6" s="60"/>
      <c r="N6" s="60"/>
      <c r="O6" s="60"/>
      <c r="P6" s="61"/>
    </row>
    <row r="7" spans="1:16" s="2" customFormat="1" ht="46.5">
      <c r="A7" s="110">
        <v>2</v>
      </c>
      <c r="B7" s="85" t="s">
        <v>6</v>
      </c>
      <c r="C7" s="65" t="s">
        <v>88</v>
      </c>
      <c r="D7" s="98">
        <v>200000000</v>
      </c>
      <c r="E7" s="99" t="s">
        <v>49</v>
      </c>
      <c r="F7" s="98">
        <v>20000000</v>
      </c>
      <c r="G7" s="99" t="s">
        <v>49</v>
      </c>
      <c r="H7" s="25" t="s">
        <v>9</v>
      </c>
      <c r="I7" s="26" t="s">
        <v>29</v>
      </c>
      <c r="J7" s="27" t="s">
        <v>40</v>
      </c>
      <c r="K7" s="70" t="s">
        <v>24</v>
      </c>
      <c r="L7" s="28"/>
      <c r="M7" s="29"/>
      <c r="N7" s="29"/>
      <c r="O7" s="29"/>
      <c r="P7" s="30"/>
    </row>
    <row r="8" spans="1:16" s="2" customFormat="1" ht="46.5">
      <c r="A8" s="110"/>
      <c r="B8" s="86"/>
      <c r="C8" s="65" t="s">
        <v>7</v>
      </c>
      <c r="D8" s="98"/>
      <c r="E8" s="99"/>
      <c r="F8" s="98"/>
      <c r="G8" s="99"/>
      <c r="H8" s="25" t="s">
        <v>59</v>
      </c>
      <c r="I8" s="26" t="s">
        <v>35</v>
      </c>
      <c r="J8" s="115" t="s">
        <v>30</v>
      </c>
      <c r="K8" s="71"/>
      <c r="L8" s="28"/>
      <c r="M8" s="29"/>
      <c r="N8" s="29"/>
      <c r="O8" s="29"/>
      <c r="P8" s="30"/>
    </row>
    <row r="9" spans="1:16" s="2" customFormat="1" ht="62.25">
      <c r="A9" s="110"/>
      <c r="B9" s="86"/>
      <c r="C9" s="31" t="s">
        <v>8</v>
      </c>
      <c r="D9" s="98"/>
      <c r="E9" s="99"/>
      <c r="F9" s="98"/>
      <c r="G9" s="99"/>
      <c r="H9" s="32" t="s">
        <v>57</v>
      </c>
      <c r="I9" s="69" t="s">
        <v>46</v>
      </c>
      <c r="J9" s="115"/>
      <c r="K9" s="71"/>
      <c r="L9" s="28"/>
      <c r="M9" s="29"/>
      <c r="N9" s="29"/>
      <c r="O9" s="29"/>
      <c r="P9" s="30"/>
    </row>
    <row r="10" spans="1:16" s="2" customFormat="1" ht="46.5">
      <c r="A10" s="110"/>
      <c r="B10" s="33" t="s">
        <v>99</v>
      </c>
      <c r="C10" s="31" t="s">
        <v>89</v>
      </c>
      <c r="D10" s="98"/>
      <c r="E10" s="99"/>
      <c r="F10" s="98"/>
      <c r="G10" s="99"/>
      <c r="H10" s="34" t="s">
        <v>58</v>
      </c>
      <c r="I10" s="69"/>
      <c r="J10" s="115"/>
      <c r="K10" s="72"/>
      <c r="L10" s="28"/>
      <c r="M10" s="29"/>
      <c r="N10" s="29"/>
      <c r="O10" s="29"/>
      <c r="P10" s="30"/>
    </row>
    <row r="11" spans="1:16" s="2" customFormat="1" ht="15" customHeight="1" hidden="1">
      <c r="A11" s="120" t="s">
        <v>65</v>
      </c>
      <c r="B11" s="109" t="s">
        <v>66</v>
      </c>
      <c r="C11" s="75" t="s">
        <v>70</v>
      </c>
      <c r="D11" s="121"/>
      <c r="E11" s="122" t="s">
        <v>49</v>
      </c>
      <c r="F11" s="121"/>
      <c r="G11" s="75" t="s">
        <v>5</v>
      </c>
      <c r="H11" s="123" t="s">
        <v>12</v>
      </c>
      <c r="I11" s="19" t="s">
        <v>31</v>
      </c>
      <c r="J11" s="20" t="s">
        <v>40</v>
      </c>
      <c r="K11" s="73" t="s">
        <v>23</v>
      </c>
      <c r="L11" s="28"/>
      <c r="M11" s="29"/>
      <c r="N11" s="29"/>
      <c r="O11" s="29"/>
      <c r="P11" s="30"/>
    </row>
    <row r="12" spans="1:16" s="2" customFormat="1" ht="30.75" hidden="1">
      <c r="A12" s="120"/>
      <c r="B12" s="109"/>
      <c r="C12" s="75"/>
      <c r="D12" s="121"/>
      <c r="E12" s="122"/>
      <c r="F12" s="121"/>
      <c r="G12" s="75"/>
      <c r="H12" s="123"/>
      <c r="I12" s="19" t="s">
        <v>35</v>
      </c>
      <c r="J12" s="20" t="s">
        <v>30</v>
      </c>
      <c r="K12" s="68"/>
      <c r="L12" s="28"/>
      <c r="M12" s="29"/>
      <c r="N12" s="29"/>
      <c r="O12" s="29"/>
      <c r="P12" s="30"/>
    </row>
    <row r="13" spans="1:16" s="2" customFormat="1" ht="62.25" hidden="1">
      <c r="A13" s="120"/>
      <c r="B13" s="109"/>
      <c r="C13" s="75" t="s">
        <v>71</v>
      </c>
      <c r="D13" s="121"/>
      <c r="E13" s="122"/>
      <c r="F13" s="121"/>
      <c r="G13" s="75"/>
      <c r="H13" s="123"/>
      <c r="I13" s="19" t="s">
        <v>37</v>
      </c>
      <c r="J13" s="20" t="s">
        <v>32</v>
      </c>
      <c r="K13" s="68"/>
      <c r="L13" s="28"/>
      <c r="M13" s="29"/>
      <c r="N13" s="29"/>
      <c r="O13" s="29"/>
      <c r="P13" s="30"/>
    </row>
    <row r="14" spans="1:16" s="2" customFormat="1" ht="46.5" hidden="1">
      <c r="A14" s="120"/>
      <c r="B14" s="109"/>
      <c r="C14" s="75"/>
      <c r="D14" s="121"/>
      <c r="E14" s="122"/>
      <c r="F14" s="121"/>
      <c r="G14" s="75"/>
      <c r="H14" s="123"/>
      <c r="I14" s="19" t="s">
        <v>44</v>
      </c>
      <c r="J14" s="20" t="s">
        <v>45</v>
      </c>
      <c r="K14" s="74"/>
      <c r="L14" s="28"/>
      <c r="M14" s="29"/>
      <c r="N14" s="29"/>
      <c r="O14" s="29"/>
      <c r="P14" s="30"/>
    </row>
    <row r="15" spans="1:16" s="2" customFormat="1" ht="30" customHeight="1">
      <c r="A15" s="110">
        <v>3</v>
      </c>
      <c r="B15" s="96" t="s">
        <v>15</v>
      </c>
      <c r="C15" s="50" t="s">
        <v>103</v>
      </c>
      <c r="D15" s="124">
        <v>250000000</v>
      </c>
      <c r="E15" s="125" t="s">
        <v>107</v>
      </c>
      <c r="F15" s="98">
        <v>0</v>
      </c>
      <c r="G15" s="99" t="s">
        <v>50</v>
      </c>
      <c r="H15" s="126" t="s">
        <v>16</v>
      </c>
      <c r="I15" s="26" t="s">
        <v>39</v>
      </c>
      <c r="J15" s="27" t="s">
        <v>40</v>
      </c>
      <c r="K15" s="70" t="s">
        <v>60</v>
      </c>
      <c r="L15" s="87" t="s">
        <v>108</v>
      </c>
      <c r="M15" s="88"/>
      <c r="N15" s="88"/>
      <c r="O15" s="88"/>
      <c r="P15" s="89"/>
    </row>
    <row r="16" spans="1:16" s="2" customFormat="1" ht="15" customHeight="1">
      <c r="A16" s="110"/>
      <c r="B16" s="97"/>
      <c r="C16" s="58"/>
      <c r="D16" s="124"/>
      <c r="E16" s="125"/>
      <c r="F16" s="98"/>
      <c r="G16" s="99"/>
      <c r="H16" s="126"/>
      <c r="I16" s="26" t="s">
        <v>31</v>
      </c>
      <c r="J16" s="27" t="s">
        <v>30</v>
      </c>
      <c r="K16" s="71"/>
      <c r="L16" s="90"/>
      <c r="M16" s="91"/>
      <c r="N16" s="91"/>
      <c r="O16" s="91"/>
      <c r="P16" s="92"/>
    </row>
    <row r="17" spans="1:16" s="2" customFormat="1" ht="30.75">
      <c r="A17" s="110"/>
      <c r="B17" s="97"/>
      <c r="C17" s="58"/>
      <c r="D17" s="124"/>
      <c r="E17" s="125"/>
      <c r="F17" s="98"/>
      <c r="G17" s="99"/>
      <c r="H17" s="126"/>
      <c r="I17" s="26" t="s">
        <v>33</v>
      </c>
      <c r="J17" s="27" t="s">
        <v>32</v>
      </c>
      <c r="K17" s="71"/>
      <c r="L17" s="90"/>
      <c r="M17" s="91"/>
      <c r="N17" s="91"/>
      <c r="O17" s="91"/>
      <c r="P17" s="92"/>
    </row>
    <row r="18" spans="1:16" s="2" customFormat="1" ht="46.5">
      <c r="A18" s="110"/>
      <c r="B18" s="35" t="s">
        <v>91</v>
      </c>
      <c r="C18" s="51"/>
      <c r="D18" s="124"/>
      <c r="E18" s="125"/>
      <c r="F18" s="98"/>
      <c r="G18" s="99"/>
      <c r="H18" s="126"/>
      <c r="I18" s="26" t="s">
        <v>44</v>
      </c>
      <c r="J18" s="27" t="s">
        <v>38</v>
      </c>
      <c r="K18" s="71"/>
      <c r="L18" s="90"/>
      <c r="M18" s="91"/>
      <c r="N18" s="91"/>
      <c r="O18" s="91"/>
      <c r="P18" s="92"/>
    </row>
    <row r="19" spans="1:16" s="2" customFormat="1" ht="93">
      <c r="A19" s="110"/>
      <c r="B19" s="33" t="s">
        <v>100</v>
      </c>
      <c r="C19" s="31" t="s">
        <v>90</v>
      </c>
      <c r="D19" s="124"/>
      <c r="E19" s="125"/>
      <c r="F19" s="98"/>
      <c r="G19" s="99"/>
      <c r="H19" s="126"/>
      <c r="I19" s="26" t="s">
        <v>37</v>
      </c>
      <c r="J19" s="27" t="s">
        <v>45</v>
      </c>
      <c r="K19" s="72"/>
      <c r="L19" s="93"/>
      <c r="M19" s="94"/>
      <c r="N19" s="94"/>
      <c r="O19" s="94"/>
      <c r="P19" s="95"/>
    </row>
    <row r="20" spans="1:16" s="2" customFormat="1" ht="80.25" customHeight="1">
      <c r="A20" s="105">
        <v>4</v>
      </c>
      <c r="B20" s="36" t="s">
        <v>81</v>
      </c>
      <c r="C20" s="31" t="s">
        <v>92</v>
      </c>
      <c r="D20" s="98">
        <v>275000000</v>
      </c>
      <c r="E20" s="102" t="s">
        <v>49</v>
      </c>
      <c r="F20" s="98"/>
      <c r="G20" s="102"/>
      <c r="H20" s="25"/>
      <c r="I20" s="26"/>
      <c r="J20" s="27"/>
      <c r="K20" s="37"/>
      <c r="L20" s="38"/>
      <c r="M20" s="39"/>
      <c r="N20" s="39"/>
      <c r="O20" s="39"/>
      <c r="P20" s="40"/>
    </row>
    <row r="21" spans="1:16" s="2" customFormat="1" ht="46.5">
      <c r="A21" s="106"/>
      <c r="B21" s="10" t="s">
        <v>104</v>
      </c>
      <c r="C21" s="31" t="s">
        <v>94</v>
      </c>
      <c r="D21" s="98"/>
      <c r="E21" s="103"/>
      <c r="F21" s="98"/>
      <c r="G21" s="103"/>
      <c r="H21" s="25"/>
      <c r="I21" s="26"/>
      <c r="J21" s="27"/>
      <c r="K21" s="37"/>
      <c r="L21" s="28"/>
      <c r="M21" s="29"/>
      <c r="N21" s="29"/>
      <c r="O21" s="29"/>
      <c r="P21" s="30"/>
    </row>
    <row r="22" spans="1:16" s="2" customFormat="1" ht="15">
      <c r="A22" s="106"/>
      <c r="B22" s="111" t="s">
        <v>101</v>
      </c>
      <c r="C22" s="31" t="s">
        <v>82</v>
      </c>
      <c r="D22" s="98"/>
      <c r="E22" s="103"/>
      <c r="F22" s="98"/>
      <c r="G22" s="103"/>
      <c r="H22" s="25"/>
      <c r="I22" s="26"/>
      <c r="J22" s="27"/>
      <c r="K22" s="37"/>
      <c r="L22" s="28"/>
      <c r="M22" s="29"/>
      <c r="N22" s="29"/>
      <c r="O22" s="29"/>
      <c r="P22" s="30"/>
    </row>
    <row r="23" spans="1:16" s="2" customFormat="1" ht="30.75">
      <c r="A23" s="107"/>
      <c r="B23" s="112"/>
      <c r="C23" s="41" t="s">
        <v>93</v>
      </c>
      <c r="D23" s="98"/>
      <c r="E23" s="104"/>
      <c r="F23" s="98"/>
      <c r="G23" s="104"/>
      <c r="H23" s="25"/>
      <c r="I23" s="26"/>
      <c r="J23" s="27"/>
      <c r="K23" s="37"/>
      <c r="L23" s="28"/>
      <c r="M23" s="29"/>
      <c r="N23" s="29"/>
      <c r="O23" s="29"/>
      <c r="P23" s="30"/>
    </row>
    <row r="24" spans="1:16" s="2" customFormat="1" ht="49.5" customHeight="1">
      <c r="A24" s="110">
        <v>5</v>
      </c>
      <c r="B24" s="85" t="s">
        <v>84</v>
      </c>
      <c r="C24" s="50" t="s">
        <v>87</v>
      </c>
      <c r="D24" s="64">
        <v>85000000</v>
      </c>
      <c r="E24" s="65" t="s">
        <v>49</v>
      </c>
      <c r="F24" s="48">
        <f>3217666.75*4</f>
        <v>12870667</v>
      </c>
      <c r="G24" s="50" t="s">
        <v>54</v>
      </c>
      <c r="H24" s="67" t="s">
        <v>19</v>
      </c>
      <c r="I24" s="19" t="s">
        <v>41</v>
      </c>
      <c r="J24" s="20" t="s">
        <v>32</v>
      </c>
      <c r="K24" s="68" t="s">
        <v>68</v>
      </c>
      <c r="L24" s="28"/>
      <c r="M24" s="29"/>
      <c r="N24" s="29"/>
      <c r="O24" s="29"/>
      <c r="P24" s="30"/>
    </row>
    <row r="25" spans="1:16" s="2" customFormat="1" ht="30.75">
      <c r="A25" s="110"/>
      <c r="B25" s="86"/>
      <c r="C25" s="58"/>
      <c r="D25" s="64"/>
      <c r="E25" s="65"/>
      <c r="F25" s="49"/>
      <c r="G25" s="51"/>
      <c r="H25" s="67"/>
      <c r="I25" s="19" t="s">
        <v>33</v>
      </c>
      <c r="J25" s="20" t="s">
        <v>42</v>
      </c>
      <c r="K25" s="68"/>
      <c r="L25" s="28"/>
      <c r="M25" s="29"/>
      <c r="N25" s="29"/>
      <c r="O25" s="29"/>
      <c r="P25" s="30"/>
    </row>
    <row r="26" spans="1:16" s="2" customFormat="1" ht="30.75">
      <c r="A26" s="110"/>
      <c r="B26" s="86"/>
      <c r="C26" s="50" t="s">
        <v>86</v>
      </c>
      <c r="D26" s="64"/>
      <c r="E26" s="65"/>
      <c r="F26" s="48">
        <f>9791416.9*4</f>
        <v>39165667.6</v>
      </c>
      <c r="G26" s="50" t="s">
        <v>54</v>
      </c>
      <c r="H26" s="67"/>
      <c r="I26" s="19" t="s">
        <v>43</v>
      </c>
      <c r="J26" s="20" t="s">
        <v>36</v>
      </c>
      <c r="K26" s="68"/>
      <c r="L26" s="28"/>
      <c r="M26" s="29"/>
      <c r="N26" s="29"/>
      <c r="O26" s="29"/>
      <c r="P26" s="30"/>
    </row>
    <row r="27" spans="1:16" s="2" customFormat="1" ht="62.25">
      <c r="A27" s="110"/>
      <c r="B27" s="33" t="s">
        <v>100</v>
      </c>
      <c r="C27" s="51"/>
      <c r="D27" s="64"/>
      <c r="E27" s="65"/>
      <c r="F27" s="49"/>
      <c r="G27" s="51"/>
      <c r="H27" s="67"/>
      <c r="I27" s="19" t="s">
        <v>37</v>
      </c>
      <c r="J27" s="20" t="s">
        <v>45</v>
      </c>
      <c r="K27" s="68"/>
      <c r="L27" s="28"/>
      <c r="M27" s="29"/>
      <c r="N27" s="29"/>
      <c r="O27" s="29"/>
      <c r="P27" s="30"/>
    </row>
    <row r="28" spans="1:16" s="2" customFormat="1" ht="18" customHeight="1" hidden="1">
      <c r="A28" s="108"/>
      <c r="B28" s="109" t="s">
        <v>61</v>
      </c>
      <c r="C28" s="42" t="s">
        <v>72</v>
      </c>
      <c r="D28" s="64"/>
      <c r="E28" s="75" t="s">
        <v>49</v>
      </c>
      <c r="F28" s="66"/>
      <c r="G28" s="75" t="s">
        <v>54</v>
      </c>
      <c r="H28" s="69" t="s">
        <v>62</v>
      </c>
      <c r="I28" s="26" t="s">
        <v>31</v>
      </c>
      <c r="J28" s="27" t="s">
        <v>32</v>
      </c>
      <c r="K28" s="70" t="s">
        <v>69</v>
      </c>
      <c r="L28" s="28"/>
      <c r="M28" s="29"/>
      <c r="N28" s="29"/>
      <c r="O28" s="29"/>
      <c r="P28" s="30"/>
    </row>
    <row r="29" spans="1:16" s="2" customFormat="1" ht="30.75" hidden="1">
      <c r="A29" s="108"/>
      <c r="B29" s="109"/>
      <c r="C29" s="43"/>
      <c r="D29" s="64"/>
      <c r="E29" s="75"/>
      <c r="F29" s="66"/>
      <c r="G29" s="75"/>
      <c r="H29" s="69"/>
      <c r="I29" s="26" t="s">
        <v>43</v>
      </c>
      <c r="J29" s="27" t="s">
        <v>42</v>
      </c>
      <c r="K29" s="71"/>
      <c r="L29" s="28"/>
      <c r="M29" s="29"/>
      <c r="N29" s="29"/>
      <c r="O29" s="29"/>
      <c r="P29" s="30"/>
    </row>
    <row r="30" spans="1:16" s="2" customFormat="1" ht="30.75" hidden="1">
      <c r="A30" s="108"/>
      <c r="B30" s="109"/>
      <c r="C30" s="44"/>
      <c r="D30" s="64"/>
      <c r="E30" s="75"/>
      <c r="F30" s="66"/>
      <c r="G30" s="75"/>
      <c r="H30" s="69"/>
      <c r="I30" s="26" t="s">
        <v>33</v>
      </c>
      <c r="J30" s="27" t="s">
        <v>45</v>
      </c>
      <c r="K30" s="72"/>
      <c r="L30" s="28"/>
      <c r="M30" s="29"/>
      <c r="N30" s="29"/>
      <c r="O30" s="29"/>
      <c r="P30" s="30"/>
    </row>
    <row r="31" spans="1:16" s="2" customFormat="1" ht="30.75">
      <c r="A31" s="110">
        <v>6</v>
      </c>
      <c r="B31" s="85" t="s">
        <v>64</v>
      </c>
      <c r="C31" s="65" t="s">
        <v>17</v>
      </c>
      <c r="D31" s="64">
        <v>175000000</v>
      </c>
      <c r="E31" s="65" t="s">
        <v>49</v>
      </c>
      <c r="F31" s="64">
        <v>10000000</v>
      </c>
      <c r="G31" s="65" t="s">
        <v>49</v>
      </c>
      <c r="H31" s="67" t="s">
        <v>27</v>
      </c>
      <c r="I31" s="19" t="s">
        <v>41</v>
      </c>
      <c r="J31" s="20" t="s">
        <v>36</v>
      </c>
      <c r="K31" s="73" t="s">
        <v>25</v>
      </c>
      <c r="L31" s="28"/>
      <c r="M31" s="29"/>
      <c r="N31" s="29"/>
      <c r="O31" s="29"/>
      <c r="P31" s="30"/>
    </row>
    <row r="32" spans="1:16" s="2" customFormat="1" ht="30.75">
      <c r="A32" s="110"/>
      <c r="B32" s="86"/>
      <c r="C32" s="65"/>
      <c r="D32" s="64"/>
      <c r="E32" s="65"/>
      <c r="F32" s="64"/>
      <c r="G32" s="65"/>
      <c r="H32" s="67"/>
      <c r="I32" s="19" t="s">
        <v>33</v>
      </c>
      <c r="J32" s="20" t="s">
        <v>42</v>
      </c>
      <c r="K32" s="68"/>
      <c r="L32" s="28"/>
      <c r="M32" s="29"/>
      <c r="N32" s="29"/>
      <c r="O32" s="29"/>
      <c r="P32" s="30"/>
    </row>
    <row r="33" spans="1:16" s="2" customFormat="1" ht="30.75">
      <c r="A33" s="110"/>
      <c r="B33" s="86"/>
      <c r="C33" s="65"/>
      <c r="D33" s="64"/>
      <c r="E33" s="65"/>
      <c r="F33" s="64"/>
      <c r="G33" s="65"/>
      <c r="H33" s="67"/>
      <c r="I33" s="19" t="s">
        <v>43</v>
      </c>
      <c r="J33" s="20" t="s">
        <v>34</v>
      </c>
      <c r="K33" s="68"/>
      <c r="L33" s="28"/>
      <c r="M33" s="29"/>
      <c r="N33" s="29"/>
      <c r="O33" s="29"/>
      <c r="P33" s="30"/>
    </row>
    <row r="34" spans="1:16" s="2" customFormat="1" ht="46.5">
      <c r="A34" s="110"/>
      <c r="B34" s="33" t="s">
        <v>100</v>
      </c>
      <c r="C34" s="65"/>
      <c r="D34" s="64"/>
      <c r="E34" s="65"/>
      <c r="F34" s="64"/>
      <c r="G34" s="65"/>
      <c r="H34" s="67"/>
      <c r="I34" s="19" t="s">
        <v>44</v>
      </c>
      <c r="J34" s="20"/>
      <c r="K34" s="74"/>
      <c r="L34" s="28"/>
      <c r="M34" s="29"/>
      <c r="N34" s="29"/>
      <c r="O34" s="29"/>
      <c r="P34" s="30"/>
    </row>
    <row r="35" spans="1:16" s="2" customFormat="1" ht="46.5" hidden="1">
      <c r="A35" s="108"/>
      <c r="B35" s="109" t="s">
        <v>67</v>
      </c>
      <c r="C35" s="75" t="s">
        <v>73</v>
      </c>
      <c r="D35" s="66"/>
      <c r="E35" s="75" t="s">
        <v>49</v>
      </c>
      <c r="F35" s="66"/>
      <c r="G35" s="65" t="s">
        <v>49</v>
      </c>
      <c r="H35" s="69" t="s">
        <v>18</v>
      </c>
      <c r="I35" s="26" t="s">
        <v>29</v>
      </c>
      <c r="J35" s="27" t="s">
        <v>30</v>
      </c>
      <c r="K35" s="70" t="s">
        <v>28</v>
      </c>
      <c r="L35" s="28"/>
      <c r="M35" s="29"/>
      <c r="N35" s="29"/>
      <c r="O35" s="29"/>
      <c r="P35" s="30"/>
    </row>
    <row r="36" spans="1:16" s="2" customFormat="1" ht="15" customHeight="1" hidden="1">
      <c r="A36" s="108"/>
      <c r="B36" s="109"/>
      <c r="C36" s="75"/>
      <c r="D36" s="66"/>
      <c r="E36" s="75"/>
      <c r="F36" s="66"/>
      <c r="G36" s="65"/>
      <c r="H36" s="69"/>
      <c r="I36" s="26" t="s">
        <v>31</v>
      </c>
      <c r="J36" s="27" t="s">
        <v>32</v>
      </c>
      <c r="K36" s="71"/>
      <c r="L36" s="28"/>
      <c r="M36" s="29"/>
      <c r="N36" s="29"/>
      <c r="O36" s="29"/>
      <c r="P36" s="30"/>
    </row>
    <row r="37" spans="1:16" s="2" customFormat="1" ht="30.75" hidden="1">
      <c r="A37" s="108"/>
      <c r="B37" s="109"/>
      <c r="C37" s="75"/>
      <c r="D37" s="66"/>
      <c r="E37" s="75"/>
      <c r="F37" s="66"/>
      <c r="G37" s="65"/>
      <c r="H37" s="69"/>
      <c r="I37" s="26" t="s">
        <v>33</v>
      </c>
      <c r="J37" s="27" t="s">
        <v>34</v>
      </c>
      <c r="K37" s="71"/>
      <c r="L37" s="28"/>
      <c r="M37" s="29"/>
      <c r="N37" s="29"/>
      <c r="O37" s="29"/>
      <c r="P37" s="30"/>
    </row>
    <row r="38" spans="1:16" s="2" customFormat="1" ht="30.75" hidden="1">
      <c r="A38" s="108"/>
      <c r="B38" s="109"/>
      <c r="C38" s="75"/>
      <c r="D38" s="66"/>
      <c r="E38" s="75"/>
      <c r="F38" s="66"/>
      <c r="G38" s="65"/>
      <c r="H38" s="69"/>
      <c r="I38" s="26" t="s">
        <v>35</v>
      </c>
      <c r="J38" s="27" t="s">
        <v>36</v>
      </c>
      <c r="K38" s="71"/>
      <c r="L38" s="28"/>
      <c r="M38" s="29"/>
      <c r="N38" s="29"/>
      <c r="O38" s="29"/>
      <c r="P38" s="30"/>
    </row>
    <row r="39" spans="1:16" s="2" customFormat="1" ht="62.25" hidden="1">
      <c r="A39" s="108"/>
      <c r="B39" s="109"/>
      <c r="C39" s="75"/>
      <c r="D39" s="66"/>
      <c r="E39" s="75"/>
      <c r="F39" s="66"/>
      <c r="G39" s="65"/>
      <c r="H39" s="69"/>
      <c r="I39" s="26" t="s">
        <v>37</v>
      </c>
      <c r="J39" s="27" t="s">
        <v>38</v>
      </c>
      <c r="K39" s="72"/>
      <c r="L39" s="28"/>
      <c r="M39" s="29"/>
      <c r="N39" s="29"/>
      <c r="O39" s="29"/>
      <c r="P39" s="30"/>
    </row>
    <row r="40" spans="1:16" s="2" customFormat="1" ht="21" customHeight="1">
      <c r="A40" s="105">
        <v>7</v>
      </c>
      <c r="B40" s="85" t="s">
        <v>78</v>
      </c>
      <c r="C40" s="102" t="s">
        <v>79</v>
      </c>
      <c r="D40" s="62">
        <v>50000000</v>
      </c>
      <c r="E40" s="65" t="s">
        <v>49</v>
      </c>
      <c r="F40" s="62">
        <v>15000000</v>
      </c>
      <c r="G40" s="65" t="s">
        <v>63</v>
      </c>
      <c r="H40" s="69" t="s">
        <v>11</v>
      </c>
      <c r="I40" s="26" t="s">
        <v>29</v>
      </c>
      <c r="J40" s="27" t="s">
        <v>30</v>
      </c>
      <c r="K40" s="70" t="s">
        <v>22</v>
      </c>
      <c r="L40" s="28"/>
      <c r="M40" s="29"/>
      <c r="N40" s="29"/>
      <c r="O40" s="29"/>
      <c r="P40" s="30"/>
    </row>
    <row r="41" spans="1:16" s="2" customFormat="1" ht="15" customHeight="1">
      <c r="A41" s="106"/>
      <c r="B41" s="86"/>
      <c r="C41" s="104"/>
      <c r="D41" s="63"/>
      <c r="E41" s="65"/>
      <c r="F41" s="63"/>
      <c r="G41" s="65"/>
      <c r="H41" s="69"/>
      <c r="I41" s="26" t="s">
        <v>31</v>
      </c>
      <c r="J41" s="27" t="s">
        <v>32</v>
      </c>
      <c r="K41" s="71"/>
      <c r="L41" s="28"/>
      <c r="M41" s="29"/>
      <c r="N41" s="29"/>
      <c r="O41" s="29"/>
      <c r="P41" s="30"/>
    </row>
    <row r="42" spans="1:16" s="2" customFormat="1" ht="30.75">
      <c r="A42" s="106"/>
      <c r="B42" s="86"/>
      <c r="C42" s="50" t="s">
        <v>80</v>
      </c>
      <c r="D42" s="62">
        <v>15000000</v>
      </c>
      <c r="E42" s="65"/>
      <c r="F42" s="62">
        <v>10000000</v>
      </c>
      <c r="G42" s="65"/>
      <c r="H42" s="69"/>
      <c r="I42" s="26" t="s">
        <v>33</v>
      </c>
      <c r="J42" s="27" t="s">
        <v>34</v>
      </c>
      <c r="K42" s="71"/>
      <c r="L42" s="28"/>
      <c r="M42" s="29"/>
      <c r="N42" s="29"/>
      <c r="O42" s="29"/>
      <c r="P42" s="30"/>
    </row>
    <row r="43" spans="1:16" s="2" customFormat="1" ht="30.75">
      <c r="A43" s="106"/>
      <c r="B43" s="86"/>
      <c r="C43" s="51"/>
      <c r="D43" s="63"/>
      <c r="E43" s="65"/>
      <c r="F43" s="63"/>
      <c r="G43" s="65"/>
      <c r="H43" s="69"/>
      <c r="I43" s="26" t="s">
        <v>43</v>
      </c>
      <c r="J43" s="27" t="s">
        <v>36</v>
      </c>
      <c r="K43" s="71"/>
      <c r="L43" s="28"/>
      <c r="M43" s="29"/>
      <c r="N43" s="29"/>
      <c r="O43" s="29"/>
      <c r="P43" s="30"/>
    </row>
    <row r="44" spans="1:16" s="2" customFormat="1" ht="24.75" customHeight="1">
      <c r="A44" s="106"/>
      <c r="B44" s="86"/>
      <c r="C44" s="58" t="s">
        <v>95</v>
      </c>
      <c r="D44" s="62">
        <v>15000000</v>
      </c>
      <c r="E44" s="65"/>
      <c r="F44" s="62">
        <v>10000000</v>
      </c>
      <c r="G44" s="65"/>
      <c r="H44" s="69"/>
      <c r="I44" s="26" t="s">
        <v>37</v>
      </c>
      <c r="J44" s="27" t="s">
        <v>38</v>
      </c>
      <c r="K44" s="71"/>
      <c r="L44" s="28"/>
      <c r="M44" s="29"/>
      <c r="N44" s="29"/>
      <c r="O44" s="29"/>
      <c r="P44" s="30"/>
    </row>
    <row r="45" spans="1:16" s="2" customFormat="1" ht="46.5">
      <c r="A45" s="106"/>
      <c r="B45" s="86"/>
      <c r="C45" s="51"/>
      <c r="D45" s="63"/>
      <c r="E45" s="65"/>
      <c r="F45" s="63"/>
      <c r="G45" s="65"/>
      <c r="H45" s="69"/>
      <c r="I45" s="26" t="s">
        <v>46</v>
      </c>
      <c r="J45" s="27" t="s">
        <v>45</v>
      </c>
      <c r="K45" s="72"/>
      <c r="L45" s="28"/>
      <c r="M45" s="29"/>
      <c r="N45" s="29"/>
      <c r="O45" s="29"/>
      <c r="P45" s="30"/>
    </row>
    <row r="46" spans="1:16" s="2" customFormat="1" ht="28.5" customHeight="1">
      <c r="A46" s="106"/>
      <c r="B46" s="86"/>
      <c r="C46" s="65" t="s">
        <v>10</v>
      </c>
      <c r="D46" s="98">
        <v>45000000</v>
      </c>
      <c r="E46" s="99" t="s">
        <v>4</v>
      </c>
      <c r="F46" s="98">
        <v>10000000</v>
      </c>
      <c r="G46" s="99" t="s">
        <v>4</v>
      </c>
      <c r="H46" s="67" t="s">
        <v>13</v>
      </c>
      <c r="I46" s="19" t="s">
        <v>29</v>
      </c>
      <c r="J46" s="20" t="s">
        <v>40</v>
      </c>
      <c r="K46" s="73" t="s">
        <v>26</v>
      </c>
      <c r="L46" s="28"/>
      <c r="M46" s="29"/>
      <c r="N46" s="29"/>
      <c r="O46" s="29"/>
      <c r="P46" s="30"/>
    </row>
    <row r="47" spans="1:16" s="2" customFormat="1" ht="30.75">
      <c r="A47" s="106"/>
      <c r="B47" s="86"/>
      <c r="C47" s="65"/>
      <c r="D47" s="98"/>
      <c r="E47" s="99"/>
      <c r="F47" s="98"/>
      <c r="G47" s="99"/>
      <c r="H47" s="67"/>
      <c r="I47" s="19" t="s">
        <v>35</v>
      </c>
      <c r="J47" s="20" t="s">
        <v>30</v>
      </c>
      <c r="K47" s="68"/>
      <c r="L47" s="28"/>
      <c r="M47" s="29"/>
      <c r="N47" s="29"/>
      <c r="O47" s="29"/>
      <c r="P47" s="30"/>
    </row>
    <row r="48" spans="1:16" s="2" customFormat="1" ht="46.5">
      <c r="A48" s="107"/>
      <c r="B48" s="33" t="s">
        <v>102</v>
      </c>
      <c r="C48" s="65"/>
      <c r="D48" s="98"/>
      <c r="E48" s="99"/>
      <c r="F48" s="98"/>
      <c r="G48" s="99"/>
      <c r="H48" s="67"/>
      <c r="I48" s="19" t="s">
        <v>46</v>
      </c>
      <c r="J48" s="20" t="s">
        <v>38</v>
      </c>
      <c r="K48" s="74"/>
      <c r="L48" s="28"/>
      <c r="M48" s="29"/>
      <c r="N48" s="29"/>
      <c r="O48" s="29"/>
      <c r="P48" s="30"/>
    </row>
    <row r="49" spans="1:16" s="1" customFormat="1" ht="51" customHeight="1">
      <c r="A49" s="11"/>
      <c r="B49" s="11" t="s">
        <v>105</v>
      </c>
      <c r="C49" s="12"/>
      <c r="D49" s="45">
        <f>SUM(D4:D48)</f>
        <v>1260000000</v>
      </c>
      <c r="E49" s="46"/>
      <c r="F49" s="13">
        <f>F6+F7+F15+F20+F31+F40+F42+F44+F46</f>
        <v>85000000</v>
      </c>
      <c r="G49" s="47"/>
      <c r="H49" s="47"/>
      <c r="I49" s="14"/>
      <c r="J49" s="14"/>
      <c r="K49" s="15"/>
      <c r="L49" s="16"/>
      <c r="M49" s="17"/>
      <c r="N49" s="17"/>
      <c r="O49" s="17"/>
      <c r="P49" s="18"/>
    </row>
    <row r="50" spans="1:16" s="1" customFormat="1" ht="51" customHeight="1">
      <c r="A50" s="11"/>
      <c r="B50" s="11" t="s">
        <v>106</v>
      </c>
      <c r="C50" s="12"/>
      <c r="D50" s="45">
        <f>D49-D15</f>
        <v>1010000000</v>
      </c>
      <c r="E50" s="46"/>
      <c r="F50" s="13"/>
      <c r="G50" s="47"/>
      <c r="H50" s="47"/>
      <c r="I50" s="14"/>
      <c r="J50" s="14"/>
      <c r="K50" s="15"/>
      <c r="L50" s="16"/>
      <c r="M50" s="17"/>
      <c r="N50" s="17"/>
      <c r="O50" s="17"/>
      <c r="P50" s="18"/>
    </row>
  </sheetData>
  <sheetProtection/>
  <mergeCells count="121">
    <mergeCell ref="A24:A27"/>
    <mergeCell ref="D24:D27"/>
    <mergeCell ref="A1:J1"/>
    <mergeCell ref="A2:A3"/>
    <mergeCell ref="B2:B3"/>
    <mergeCell ref="C2:C3"/>
    <mergeCell ref="D2:E2"/>
    <mergeCell ref="F2:G2"/>
    <mergeCell ref="H2:H3"/>
    <mergeCell ref="I2:J2"/>
    <mergeCell ref="A11:A14"/>
    <mergeCell ref="B11:B14"/>
    <mergeCell ref="C11:C12"/>
    <mergeCell ref="D11:D14"/>
    <mergeCell ref="E11:E14"/>
    <mergeCell ref="F11:F14"/>
    <mergeCell ref="G11:G14"/>
    <mergeCell ref="H11:H14"/>
    <mergeCell ref="A15:A19"/>
    <mergeCell ref="D15:D19"/>
    <mergeCell ref="E15:E19"/>
    <mergeCell ref="F15:F19"/>
    <mergeCell ref="G15:G19"/>
    <mergeCell ref="H15:H19"/>
    <mergeCell ref="K2:K3"/>
    <mergeCell ref="A7:A10"/>
    <mergeCell ref="C7:C8"/>
    <mergeCell ref="D7:D10"/>
    <mergeCell ref="E7:E10"/>
    <mergeCell ref="F7:F10"/>
    <mergeCell ref="G7:G10"/>
    <mergeCell ref="K7:K10"/>
    <mergeCell ref="J8:J10"/>
    <mergeCell ref="I9:I10"/>
    <mergeCell ref="A35:A39"/>
    <mergeCell ref="B35:B39"/>
    <mergeCell ref="C35:C39"/>
    <mergeCell ref="D35:D39"/>
    <mergeCell ref="E35:E39"/>
    <mergeCell ref="A4:A6"/>
    <mergeCell ref="C4:C5"/>
    <mergeCell ref="D4:D5"/>
    <mergeCell ref="E4:E5"/>
    <mergeCell ref="B22:B23"/>
    <mergeCell ref="C24:C25"/>
    <mergeCell ref="C26:C27"/>
    <mergeCell ref="B24:B26"/>
    <mergeCell ref="B31:B33"/>
    <mergeCell ref="A31:A34"/>
    <mergeCell ref="C31:C34"/>
    <mergeCell ref="D31:D34"/>
    <mergeCell ref="E31:E34"/>
    <mergeCell ref="A28:A30"/>
    <mergeCell ref="B28:B30"/>
    <mergeCell ref="D28:D30"/>
    <mergeCell ref="E28:E30"/>
    <mergeCell ref="E24:E27"/>
    <mergeCell ref="A20:A23"/>
    <mergeCell ref="A40:A48"/>
    <mergeCell ref="G40:G45"/>
    <mergeCell ref="H40:H45"/>
    <mergeCell ref="K40:K45"/>
    <mergeCell ref="C46:C48"/>
    <mergeCell ref="D46:D48"/>
    <mergeCell ref="E46:E48"/>
    <mergeCell ref="F46:F48"/>
    <mergeCell ref="G46:G48"/>
    <mergeCell ref="E40:E45"/>
    <mergeCell ref="C40:C41"/>
    <mergeCell ref="H46:H48"/>
    <mergeCell ref="K46:K48"/>
    <mergeCell ref="B40:B47"/>
    <mergeCell ref="C42:C43"/>
    <mergeCell ref="C44:C45"/>
    <mergeCell ref="D40:D41"/>
    <mergeCell ref="D42:D43"/>
    <mergeCell ref="D44:D45"/>
    <mergeCell ref="L1:P3"/>
    <mergeCell ref="B4:B5"/>
    <mergeCell ref="B7:B9"/>
    <mergeCell ref="L15:P19"/>
    <mergeCell ref="B15:B17"/>
    <mergeCell ref="D49:E49"/>
    <mergeCell ref="G49:H49"/>
    <mergeCell ref="K35:K39"/>
    <mergeCell ref="F4:F5"/>
    <mergeCell ref="G4:G5"/>
    <mergeCell ref="H4:H6"/>
    <mergeCell ref="K4:K6"/>
    <mergeCell ref="H31:H34"/>
    <mergeCell ref="K31:K34"/>
    <mergeCell ref="F35:F39"/>
    <mergeCell ref="G35:G39"/>
    <mergeCell ref="H35:H39"/>
    <mergeCell ref="G28:G30"/>
    <mergeCell ref="D20:D23"/>
    <mergeCell ref="E20:E23"/>
    <mergeCell ref="F20:F23"/>
    <mergeCell ref="G20:G23"/>
    <mergeCell ref="F40:F41"/>
    <mergeCell ref="F42:F43"/>
    <mergeCell ref="D50:E50"/>
    <mergeCell ref="G50:H50"/>
    <mergeCell ref="F26:F27"/>
    <mergeCell ref="G24:G25"/>
    <mergeCell ref="G26:G27"/>
    <mergeCell ref="F24:F25"/>
    <mergeCell ref="L4:P5"/>
    <mergeCell ref="C15:C18"/>
    <mergeCell ref="L6:P6"/>
    <mergeCell ref="F44:F45"/>
    <mergeCell ref="F31:F34"/>
    <mergeCell ref="G31:G34"/>
    <mergeCell ref="F28:F30"/>
    <mergeCell ref="H24:H27"/>
    <mergeCell ref="K24:K27"/>
    <mergeCell ref="H28:H30"/>
    <mergeCell ref="K28:K30"/>
    <mergeCell ref="K11:K14"/>
    <mergeCell ref="C13:C14"/>
    <mergeCell ref="K15:K19"/>
  </mergeCells>
  <dataValidations count="2">
    <dataValidation type="list" allowBlank="1" showInputMessage="1" showErrorMessage="1" sqref="J4:J48">
      <formula1>'NGEU SPPK'!#REF!</formula1>
    </dataValidation>
    <dataValidation type="list" showInputMessage="1" showErrorMessage="1" sqref="I4:I48">
      <formula1>'NGEU SPPK'!#REF!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Bobovník Matej</dc:creator>
  <cp:keywords/>
  <dc:description/>
  <cp:lastModifiedBy>Matej Korpáš</cp:lastModifiedBy>
  <cp:lastPrinted>2020-08-28T16:59:23Z</cp:lastPrinted>
  <dcterms:created xsi:type="dcterms:W3CDTF">2020-07-13T10:32:08Z</dcterms:created>
  <dcterms:modified xsi:type="dcterms:W3CDTF">2021-03-10T09:42:31Z</dcterms:modified>
  <cp:category/>
  <cp:version/>
  <cp:contentType/>
  <cp:contentStatus/>
</cp:coreProperties>
</file>